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11.244\各課用\上下水道課\2025_令和7年度記録用（上下水道課）\01_上下水道課共通\01_庶務\02_庁内通知・調査（財政課・県調査含）\03_経営比較分析表／庁内調査・照会（財政課経由県調査）【D-2031-廃】\20260219_(収)公営企業に係る経営比較分析表（令和６年度決算）の分析等について（疑義照会）\"/>
    </mc:Choice>
  </mc:AlternateContent>
  <xr:revisionPtr revIDLastSave="0" documentId="13_ncr:1_{0966F5E8-FEA7-463A-AA1A-0E02E42BB803}" xr6:coauthVersionLast="47" xr6:coauthVersionMax="47" xr10:uidLastSave="{00000000-0000-0000-0000-000000000000}"/>
  <workbookProtection workbookAlgorithmName="SHA-512" workbookHashValue="WXK/nfkD8PjPQ2JyxGAIwXwOe5NDPnqlZtEIOJpFlJ1zwaXzXHmHKpWSnWEEaZ2De4rOLOkqkdRk+a7I4KUf0w==" workbookSaltValue="ajBPm6+WhTZSeWYT+ank3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AT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<sst xmlns="http://schemas.openxmlformats.org/spreadsheetml/2006/main" count="231" uniqueCount="116">
  <si>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</si>
  <si>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</si>
  <si>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</si>
  <si>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</si>
  <si>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</si>
  <si>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</si>
  <si>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</si>
  <si>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</si>
  <si>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</si>
  <si>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</si>
  <si>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</si>
  <si>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</si>
  <si>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</si>
  <si>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</si>
  <si>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</si>
  <si>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</si>
  <si>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</si>
  <si>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</si>
  <si>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</si>
  <si>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</si>
  <si>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</si>
  <si>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</si>
  <si>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</si>
  <si>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</si>
  <si>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</si>
  <si>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</si>
  <si>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</si>
  <si>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</si>
  <si>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</si>
  <si>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</si>
  <si>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</si>
  <si>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</si>
  <si>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</si>
  <si>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</si>
  <si>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</si>
  <si>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</si>
  <si>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</si>
  <si>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</si>
  <si>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</si>
  <si>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</si>
  <si>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</si>
  <si>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</si>
  <si>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</si>
  <si>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</si>
  <si>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</si>
  <si>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</si>
  <si>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</si>
  <si>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</si>
  <si>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</si>
  <si>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</si>
  <si>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</si>
  <si>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</si>
  <si>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</si>
  <si>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</si>
  <si>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</si>
  <si>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</si>
  <si>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</si>
  <si>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</si>
  <si>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</si>
  <si>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</si>
  <si>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</si>
  <si>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</si>
  <si>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</si>
  <si>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</si>
  <si>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</si>
  <si>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</si>
  <si>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</si>
  <si>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</si>
  <si>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</si>
  <si>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</si>
  <si>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</si>
  <si>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</si>
  <si>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</si>
  <si>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</si>
  <si>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</si>
  <si>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</si>
  <si>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</si>
  <si>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</si>
  <si>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</si>
  <si>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</si>
  <si>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</si>
  <si>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</si>
  <si>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</si>
  <si>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</si>
  <si>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</si>
  <si>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</si>
  <si>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</si>
  <si>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</si>
  <si>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</si>
  <si>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</si>
  <si>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</si>
  <si>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</si>
  <si>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</si>
  <si>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</si>
  <si>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</si>
  <si>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</si>
  <si>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</si>
  <si>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</si>
  <si>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</si>
  <si>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</si>
  <si>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</si>
  <si>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</si>
  <si>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</si>
  <si>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</si>
  <si>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</si>
  <si>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</si>
  <si>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</si>
  <si>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</si>
  <si>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</si>
  <si>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</si>
  <si>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</si>
  <si>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</si>
  <si>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</si>
  <si>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経営状況は類似団体と比較しても良好であり、安定しているといえるが、人口減少等による使用料収入の減少、更新需要の増大は避けられない状況であり、純利益は年々減少していくことが想定される。
　今後も安定した経営を維持していくために、経営戦略に基づいた費用の平準化を図り、計画的な事業運営を遂行していく。</t>
    <rPh sb="1" eb="3">
      <t>ゲンザイ</t>
    </rPh>
    <rPh sb="4" eb="8">
      <t>ケイエイジョウキョウ</t>
    </rPh>
    <phoneticPr fontId="4"/>
  </si>
  <si>
    <t>　単年度の収支状況を示す①経常収支比率について、指標の基準となる100％を超えているが、人口減少や節水意識の高まり、人件費等の増加などの影響により、昨年度決算においては類似団体平均値を下回った。
　一方、支払い能力の高さを示す③流動比率、使用料で回収すべき経費が使用料で賄えているかを判断する⑤経費回収率は、それぞれの指標で基準となる100％を超えており、類似団体平均値よりも高い数値を示している。⑥汚水処理原価においては減少傾向であったが、人件費の高騰、物価高などの影響により微増に転じており、④企業債残高対事業規模比率について、類似団体平均値より低い数値で推移しているが、ほぼ横ばいの状態である。⑧水洗化率も高止まりしている状況である。
　人口減少等による大幅な使用料収入の増加も見込めない状況の中、高まる更新需要に対応すべく、今後も効果的に企業債を活用していくことが必要であり、長期的な視点で収支のバランスを考えた事業運営を図っていく。</t>
    <rPh sb="1" eb="4">
      <t>タンネンド</t>
    </rPh>
    <rPh sb="5" eb="9">
      <t>シュウシジョウキョウ</t>
    </rPh>
    <rPh sb="10" eb="11">
      <t>シメ</t>
    </rPh>
    <rPh sb="13" eb="19">
      <t>ケイジョウシュウシヒリツ</t>
    </rPh>
    <rPh sb="24" eb="26">
      <t>シヒョウ</t>
    </rPh>
    <rPh sb="27" eb="29">
      <t>キジュン</t>
    </rPh>
    <rPh sb="37" eb="38">
      <t>コ</t>
    </rPh>
    <rPh sb="44" eb="48">
      <t>ジンコウゲンショウ</t>
    </rPh>
    <rPh sb="49" eb="51">
      <t>セッスイ</t>
    </rPh>
    <rPh sb="51" eb="53">
      <t>イシキ</t>
    </rPh>
    <rPh sb="54" eb="55">
      <t>タカ</t>
    </rPh>
    <rPh sb="58" eb="62">
      <t>ジンケンヒトウ</t>
    </rPh>
    <rPh sb="63" eb="65">
      <t>ゾウカ</t>
    </rPh>
    <rPh sb="68" eb="70">
      <t>エイキョウ</t>
    </rPh>
    <rPh sb="74" eb="77">
      <t>サクネンド</t>
    </rPh>
    <rPh sb="77" eb="79">
      <t>ケッサン</t>
    </rPh>
    <rPh sb="84" eb="88">
      <t>ルイジダンタイ</t>
    </rPh>
    <rPh sb="88" eb="91">
      <t>ヘイキンチ</t>
    </rPh>
    <rPh sb="98" eb="100">
      <t>イッポウ</t>
    </rPh>
    <rPh sb="101" eb="103">
      <t>シハラ</t>
    </rPh>
    <rPh sb="104" eb="106">
      <t>ノウリョク</t>
    </rPh>
    <rPh sb="107" eb="108">
      <t>タカ</t>
    </rPh>
    <rPh sb="110" eb="111">
      <t>シメ</t>
    </rPh>
    <rPh sb="113" eb="117">
      <t>リュウドウヒリツ</t>
    </rPh>
    <rPh sb="118" eb="121">
      <t>シヨウリョウ</t>
    </rPh>
    <rPh sb="122" eb="124">
      <t>カイシュウ</t>
    </rPh>
    <rPh sb="127" eb="129">
      <t>ケイヒ</t>
    </rPh>
    <rPh sb="130" eb="133">
      <t>シヨウリョウ</t>
    </rPh>
    <rPh sb="134" eb="135">
      <t>マカナ</t>
    </rPh>
    <rPh sb="141" eb="143">
      <t>ハンダン</t>
    </rPh>
    <rPh sb="146" eb="151">
      <t>ケイヒカイシュウリツ</t>
    </rPh>
    <rPh sb="158" eb="160">
      <t>シヒョウ</t>
    </rPh>
    <rPh sb="161" eb="163">
      <t>キジュン</t>
    </rPh>
    <rPh sb="171" eb="172">
      <t>コ</t>
    </rPh>
    <rPh sb="177" eb="181">
      <t>ルイジダンタイ</t>
    </rPh>
    <rPh sb="181" eb="184">
      <t>ヘイキンチ</t>
    </rPh>
    <rPh sb="187" eb="188">
      <t>タカ</t>
    </rPh>
    <rPh sb="189" eb="191">
      <t>スウチ</t>
    </rPh>
    <rPh sb="192" eb="193">
      <t>シメ</t>
    </rPh>
    <rPh sb="199" eb="205">
      <t>オスイショリゲンカ</t>
    </rPh>
    <rPh sb="210" eb="212">
      <t>ゲンショウ</t>
    </rPh>
    <rPh sb="212" eb="214">
      <t>ケイコウ</t>
    </rPh>
    <rPh sb="220" eb="223">
      <t>ジンケンヒ</t>
    </rPh>
    <rPh sb="224" eb="226">
      <t>コウトウ</t>
    </rPh>
    <rPh sb="227" eb="230">
      <t>ブッカダカ</t>
    </rPh>
    <rPh sb="233" eb="235">
      <t>エイキョウ</t>
    </rPh>
    <rPh sb="238" eb="240">
      <t>ビゾウ</t>
    </rPh>
    <rPh sb="241" eb="242">
      <t>テン</t>
    </rPh>
    <rPh sb="248" eb="253">
      <t>キギョウサイザンダカ</t>
    </rPh>
    <rPh sb="253" eb="254">
      <t>タイ</t>
    </rPh>
    <rPh sb="254" eb="260">
      <t>ジギョウキボヒリツ</t>
    </rPh>
    <rPh sb="265" eb="269">
      <t>ルイジダンタイ</t>
    </rPh>
    <rPh sb="269" eb="272">
      <t>ヘイキンチ</t>
    </rPh>
    <rPh sb="274" eb="275">
      <t>ヒク</t>
    </rPh>
    <rPh sb="276" eb="278">
      <t>スウチ</t>
    </rPh>
    <rPh sb="279" eb="281">
      <t>スイイ</t>
    </rPh>
    <rPh sb="289" eb="290">
      <t>ヨコ</t>
    </rPh>
    <rPh sb="293" eb="295">
      <t>ジョウタイ</t>
    </rPh>
    <rPh sb="300" eb="304">
      <t>スイセンカリツ</t>
    </rPh>
    <rPh sb="305" eb="307">
      <t>タカド</t>
    </rPh>
    <rPh sb="313" eb="315">
      <t>ジョウキョウ</t>
    </rPh>
    <rPh sb="329" eb="331">
      <t>オオハバ</t>
    </rPh>
    <rPh sb="332" eb="335">
      <t>シヨウリョウ</t>
    </rPh>
    <rPh sb="335" eb="337">
      <t>シュウニュウ</t>
    </rPh>
    <rPh sb="338" eb="340">
      <t>ゾウカ</t>
    </rPh>
    <rPh sb="341" eb="343">
      <t>ミコ</t>
    </rPh>
    <rPh sb="346" eb="348">
      <t>ジョウキョウ</t>
    </rPh>
    <rPh sb="349" eb="350">
      <t>ナカ</t>
    </rPh>
    <rPh sb="351" eb="352">
      <t>タカ</t>
    </rPh>
    <rPh sb="354" eb="358">
      <t>コウシンジュヨウ</t>
    </rPh>
    <rPh sb="359" eb="361">
      <t>タイオウ</t>
    </rPh>
    <rPh sb="365" eb="367">
      <t>コンゴ</t>
    </rPh>
    <rPh sb="368" eb="371">
      <t>コウカテキ</t>
    </rPh>
    <rPh sb="372" eb="375">
      <t>キギョウサイ</t>
    </rPh>
    <rPh sb="376" eb="378">
      <t>カツヨウ</t>
    </rPh>
    <rPh sb="385" eb="387">
      <t>ヒツヨウ</t>
    </rPh>
    <rPh sb="391" eb="394">
      <t>チョウキテキ</t>
    </rPh>
    <rPh sb="395" eb="397">
      <t>シテン</t>
    </rPh>
    <rPh sb="398" eb="400">
      <t>シュウシ</t>
    </rPh>
    <rPh sb="406" eb="407">
      <t>カンガ</t>
    </rPh>
    <rPh sb="409" eb="413">
      <t>ジギョウウンエイ</t>
    </rPh>
    <rPh sb="414" eb="415">
      <t>ハカ</t>
    </rPh>
    <phoneticPr fontId="4"/>
  </si>
  <si>
    <t>　法定耐用年数は経過していないために②管渠老朽化率の数値は計上されていないものの、①有形固定資産減価償却率は年々上昇しており、施設の老朽化が進んでいることが分かる。
　令和６年度は③管渠改善率は数値計上されていないが、敷設年度が古い管渠や調査により改善する必要がある管渠より改築・更新等を行う予定である。
　今後もストックマネジメント計画等により重要度・緊急度を見極めながら効率的な事業の遂行に努める。</t>
    <rPh sb="1" eb="3">
      <t>ホウテイ</t>
    </rPh>
    <rPh sb="3" eb="7">
      <t>タイヨウネンスウ</t>
    </rPh>
    <rPh sb="8" eb="10">
      <t>ケイカ</t>
    </rPh>
    <rPh sb="19" eb="21">
      <t>カンキョ</t>
    </rPh>
    <rPh sb="21" eb="25">
      <t>ロウキュウカリツ</t>
    </rPh>
    <rPh sb="26" eb="28">
      <t>スウチ</t>
    </rPh>
    <rPh sb="29" eb="31">
      <t>ケイジョウ</t>
    </rPh>
    <rPh sb="42" eb="44">
      <t>ユウケイ</t>
    </rPh>
    <rPh sb="44" eb="53">
      <t>コテイシサンゲンカショウキャクリツ</t>
    </rPh>
    <rPh sb="54" eb="56">
      <t>ネンネン</t>
    </rPh>
    <rPh sb="56" eb="58">
      <t>ジョウショウ</t>
    </rPh>
    <rPh sb="63" eb="65">
      <t>シセツ</t>
    </rPh>
    <rPh sb="66" eb="69">
      <t>ロウキュウカ</t>
    </rPh>
    <rPh sb="70" eb="71">
      <t>スス</t>
    </rPh>
    <rPh sb="78" eb="79">
      <t>ワ</t>
    </rPh>
    <rPh sb="84" eb="86">
      <t>レイワ</t>
    </rPh>
    <rPh sb="87" eb="89">
      <t>ネンド</t>
    </rPh>
    <rPh sb="91" eb="96">
      <t>カンキョカイゼンリツ</t>
    </rPh>
    <rPh sb="97" eb="101">
      <t>スウチケイジョウ</t>
    </rPh>
    <rPh sb="109" eb="113">
      <t>フセツネンド</t>
    </rPh>
    <rPh sb="114" eb="115">
      <t>フル</t>
    </rPh>
    <rPh sb="116" eb="118">
      <t>カンキョ</t>
    </rPh>
    <rPh sb="119" eb="121">
      <t>チョウサ</t>
    </rPh>
    <rPh sb="124" eb="126">
      <t>カイゼン</t>
    </rPh>
    <rPh sb="128" eb="130">
      <t>ヒツヨウ</t>
    </rPh>
    <rPh sb="133" eb="135">
      <t>カンキョ</t>
    </rPh>
    <rPh sb="137" eb="139">
      <t>カイチク</t>
    </rPh>
    <rPh sb="140" eb="142">
      <t>コウシン</t>
    </rPh>
    <rPh sb="142" eb="143">
      <t>トウ</t>
    </rPh>
    <rPh sb="144" eb="145">
      <t>オコナ</t>
    </rPh>
    <rPh sb="146" eb="148">
      <t>ヨテイ</t>
    </rPh>
    <rPh sb="154" eb="156">
      <t>コンゴ</t>
    </rPh>
    <rPh sb="173" eb="176">
      <t>ジュウヨウド</t>
    </rPh>
    <rPh sb="177" eb="180">
      <t>キンキュウド</t>
    </rPh>
    <rPh sb="181" eb="183">
      <t>ミキワ</t>
    </rPh>
    <rPh sb="187" eb="190">
      <t>コウリツテキ</t>
    </rPh>
    <rPh sb="191" eb="193">
      <t>ジギョウ</t>
    </rPh>
    <rPh sb="194" eb="196">
      <t>スイコウ</t>
    </rPh>
    <rPh sb="197" eb="19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</si>
</sst>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0.01</c:v>
                </c:pt>
                <c:pt idx="2">
                  <c:v>0.66</c:v>
                </c:pt>
                <c:pt idx="3">
                  <c:v>0.35</c:v>
                </c:pt>
                <c:pt idx="4" formatCode="#,##0.00;&quot;△&quot;#,##0.00">
                  <c:v>0</c:v>
                </c:pt>
              </c:numCache>
            </c:numRef>
          </c:val>
          <c:extLst>
            <c:ext xmlns:c16="http://schemas.microsoft.com/office/drawing/2014/chart" uri="{C3380CC4-5D6E-409C-BE32-E72D297353CC}">
              <c16:uniqueId val="{00000000-B926-422F-A8EE-6C71749433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B926-422F-A8EE-6C71749433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49.01</c:v>
                </c:pt>
                <c:pt idx="1">
                  <c:v>52.38</c:v>
                </c:pt>
                <c:pt idx="2">
                  <c:v>50.2</c:v>
                </c:pt>
                <c:pt idx="3">
                  <c:v>48.79</c:v>
                </c:pt>
                <c:pt idx="4">
                  <c:v>49.4</c:v>
                </c:pt>
              </c:numCache>
            </c:numRef>
          </c:val>
          <c:extLst>
            <c:ext xmlns:c16="http://schemas.microsoft.com/office/drawing/2014/chart" uri="{C3380CC4-5D6E-409C-BE32-E72D297353CC}">
              <c16:uniqueId val="{00000000-DECE-476D-99D9-81645D4473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DECE-476D-99D9-81645D4473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99.71</c:v>
                </c:pt>
                <c:pt idx="1">
                  <c:v>99.71</c:v>
                </c:pt>
                <c:pt idx="2">
                  <c:v>99.73</c:v>
                </c:pt>
                <c:pt idx="3">
                  <c:v>99.73</c:v>
                </c:pt>
                <c:pt idx="4">
                  <c:v>99.76</c:v>
                </c:pt>
              </c:numCache>
            </c:numRef>
          </c:val>
          <c:extLst>
            <c:ext xmlns:c16="http://schemas.microsoft.com/office/drawing/2014/chart" uri="{C3380CC4-5D6E-409C-BE32-E72D297353CC}">
              <c16:uniqueId val="{00000000-101A-4C32-975B-D68682094C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101A-4C32-975B-D68682094C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108.76</c:v>
                </c:pt>
                <c:pt idx="1">
                  <c:v>113.08</c:v>
                </c:pt>
                <c:pt idx="2">
                  <c:v>110.34</c:v>
                </c:pt>
                <c:pt idx="3">
                  <c:v>107.33</c:v>
                </c:pt>
                <c:pt idx="4">
                  <c:v>106.16</c:v>
                </c:pt>
              </c:numCache>
            </c:numRef>
          </c:val>
          <c:extLst>
            <c:ext xmlns:c16="http://schemas.microsoft.com/office/drawing/2014/chart" uri="{C3380CC4-5D6E-409C-BE32-E72D297353CC}">
              <c16:uniqueId val="{00000000-22E5-4C26-9E69-8767999676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22E5-4C26-9E69-8767999676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55.69</c:v>
                </c:pt>
                <c:pt idx="1">
                  <c:v>57.06</c:v>
                </c:pt>
                <c:pt idx="2">
                  <c:v>57.76</c:v>
                </c:pt>
                <c:pt idx="3">
                  <c:v>59.16</c:v>
                </c:pt>
                <c:pt idx="4">
                  <c:v>60.69</c:v>
                </c:pt>
              </c:numCache>
            </c:numRef>
          </c:val>
          <c:extLst>
            <c:ext xmlns:c16="http://schemas.microsoft.com/office/drawing/2014/chart" uri="{C3380CC4-5D6E-409C-BE32-E72D297353CC}">
              <c16:uniqueId val="{00000000-1020-4747-98DB-3D16DCE1AE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1020-4747-98DB-3D16DCE1AE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B5-492B-93A0-017439B9AB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3CB5-492B-93A0-017439B9AB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1A-4C2A-B688-4D1ACC7854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F61A-4C2A-B688-4D1ACC7854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773.82</c:v>
                </c:pt>
                <c:pt idx="1">
                  <c:v>871.21</c:v>
                </c:pt>
                <c:pt idx="2">
                  <c:v>622.07000000000005</c:v>
                </c:pt>
                <c:pt idx="3">
                  <c:v>869.64</c:v>
                </c:pt>
                <c:pt idx="4">
                  <c:v>753.58</c:v>
                </c:pt>
              </c:numCache>
            </c:numRef>
          </c:val>
          <c:extLst>
            <c:ext xmlns:c16="http://schemas.microsoft.com/office/drawing/2014/chart" uri="{C3380CC4-5D6E-409C-BE32-E72D297353CC}">
              <c16:uniqueId val="{00000000-9EFD-4DE3-A483-C0617D9CAF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9EFD-4DE3-A483-C0617D9CAF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410.76</c:v>
                </c:pt>
                <c:pt idx="1">
                  <c:v>417.12</c:v>
                </c:pt>
                <c:pt idx="2">
                  <c:v>416.29</c:v>
                </c:pt>
                <c:pt idx="3">
                  <c:v>418.16</c:v>
                </c:pt>
                <c:pt idx="4">
                  <c:v>411.63</c:v>
                </c:pt>
              </c:numCache>
            </c:numRef>
          </c:val>
          <c:extLst>
            <c:ext xmlns:c16="http://schemas.microsoft.com/office/drawing/2014/chart" uri="{C3380CC4-5D6E-409C-BE32-E72D297353CC}">
              <c16:uniqueId val="{00000000-1F17-4B78-8F6F-BA85DCE048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1F17-4B78-8F6F-BA85DCE048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103.29</c:v>
                </c:pt>
                <c:pt idx="1">
                  <c:v>104.64</c:v>
                </c:pt>
                <c:pt idx="2">
                  <c:v>105.25</c:v>
                </c:pt>
                <c:pt idx="3">
                  <c:v>120.11</c:v>
                </c:pt>
                <c:pt idx="4">
                  <c:v>118.11</c:v>
                </c:pt>
              </c:numCache>
            </c:numRef>
          </c:val>
          <c:extLst>
            <c:ext xmlns:c16="http://schemas.microsoft.com/office/drawing/2014/chart" uri="{C3380CC4-5D6E-409C-BE32-E72D297353CC}">
              <c16:uniqueId val="{00000000-CD84-4460-9ADB-5CB83242B7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CD84-4460-9ADB-5CB83242B7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169.42</c:v>
                </c:pt>
                <c:pt idx="1">
                  <c:v>168.59</c:v>
                </c:pt>
                <c:pt idx="2">
                  <c:v>167.26</c:v>
                </c:pt>
                <c:pt idx="3">
                  <c:v>146.47</c:v>
                </c:pt>
                <c:pt idx="4">
                  <c:v>149.29</c:v>
                </c:pt>
              </c:numCache>
            </c:numRef>
          </c:val>
          <c:extLst>
            <c:ext xmlns:c16="http://schemas.microsoft.com/office/drawing/2014/chart" uri="{C3380CC4-5D6E-409C-BE32-E72D297353CC}">
              <c16:uniqueId val="{00000000-7167-4E1D-B7CC-265BCEF4C9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7167-4E1D-B7CC-265BCEF4C9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29" zoomScale="130" zoomScaleNormal="13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長与町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39479</v>
      </c>
      <c r="AM8" s="41"/>
      <c r="AN8" s="41"/>
      <c r="AO8" s="41"/>
      <c r="AP8" s="41"/>
      <c r="AQ8" s="41"/>
      <c r="AR8" s="41"/>
      <c r="AS8" s="41"/>
      <c r="AT8" s="34">
        <f>データ!T6</f>
        <v>28.73</v>
      </c>
      <c r="AU8" s="34"/>
      <c r="AV8" s="34"/>
      <c r="AW8" s="34"/>
      <c r="AX8" s="34"/>
      <c r="AY8" s="34"/>
      <c r="AZ8" s="34"/>
      <c r="BA8" s="34"/>
      <c r="BB8" s="34">
        <f>データ!U6</f>
        <v>1374.14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77.44</v>
      </c>
      <c r="J10" s="34"/>
      <c r="K10" s="34"/>
      <c r="L10" s="34"/>
      <c r="M10" s="34"/>
      <c r="N10" s="34"/>
      <c r="O10" s="34"/>
      <c r="P10" s="34">
        <f>データ!P6</f>
        <v>88.89</v>
      </c>
      <c r="Q10" s="34"/>
      <c r="R10" s="34"/>
      <c r="S10" s="34"/>
      <c r="T10" s="34"/>
      <c r="U10" s="34"/>
      <c r="V10" s="34"/>
      <c r="W10" s="34">
        <f>データ!Q6</f>
        <v>98.36</v>
      </c>
      <c r="X10" s="34"/>
      <c r="Y10" s="34"/>
      <c r="Z10" s="34"/>
      <c r="AA10" s="34"/>
      <c r="AB10" s="34"/>
      <c r="AC10" s="34"/>
      <c r="AD10" s="41">
        <f>データ!R6</f>
        <v>3256</v>
      </c>
      <c r="AE10" s="41"/>
      <c r="AF10" s="41"/>
      <c r="AG10" s="41"/>
      <c r="AH10" s="41"/>
      <c r="AI10" s="41"/>
      <c r="AJ10" s="41"/>
      <c r="AK10" s="2"/>
      <c r="AL10" s="41">
        <f>データ!V6</f>
        <v>34905</v>
      </c>
      <c r="AM10" s="41"/>
      <c r="AN10" s="41"/>
      <c r="AO10" s="41"/>
      <c r="AP10" s="41"/>
      <c r="AQ10" s="41"/>
      <c r="AR10" s="41"/>
      <c r="AS10" s="41"/>
      <c r="AT10" s="34">
        <f>データ!W6</f>
        <v>6.65</v>
      </c>
      <c r="AU10" s="34"/>
      <c r="AV10" s="34"/>
      <c r="AW10" s="34"/>
      <c r="AX10" s="34"/>
      <c r="AY10" s="34"/>
      <c r="AZ10" s="34"/>
      <c r="BA10" s="34"/>
      <c r="BB10" s="34">
        <f>データ!X6</f>
        <v>5248.87</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115</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9"/>
      <c r="BM60" s="80"/>
      <c r="BN60" s="80"/>
      <c r="BO60" s="80"/>
      <c r="BP60" s="80"/>
      <c r="BQ60" s="80"/>
      <c r="BR60" s="80"/>
      <c r="BS60" s="80"/>
      <c r="BT60" s="80"/>
      <c r="BU60" s="80"/>
      <c r="BV60" s="80"/>
      <c r="BW60" s="80"/>
      <c r="BX60" s="80"/>
      <c r="BY60" s="80"/>
      <c r="BZ60" s="81"/>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kR2RR0lEGv1tqYyGGamEYENXEoYTnRFWz9CEPV/kk+2dxwefNyRGoeMyFv1trvkB3zgYArq+df+pYoL5iBXUQ==" saltValue="G4EtWuvi2mVJRCjVgSsu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423076</v>
      </c>
      <c r="D6" s="19">
        <f t="shared" si="3"/>
        <v>46</v>
      </c>
      <c r="E6" s="19">
        <f t="shared" si="3"/>
        <v>17</v>
      </c>
      <c r="F6" s="19">
        <f t="shared" si="3"/>
        <v>1</v>
      </c>
      <c r="G6" s="19">
        <f t="shared" si="3"/>
        <v>0</v>
      </c>
      <c r="H6" s="19" t="str">
        <f t="shared" si="3"/>
        <v>長崎県　長与町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77.44</v>
      </c>
      <c r="P6" s="20">
        <f t="shared" si="3"/>
        <v>88.89</v>
      </c>
      <c r="Q6" s="20">
        <f t="shared" si="3"/>
        <v>98.36</v>
      </c>
      <c r="R6" s="20">
        <f t="shared" si="3"/>
        <v>3256</v>
      </c>
      <c r="S6" s="20">
        <f t="shared" si="3"/>
        <v>39479</v>
      </c>
      <c r="T6" s="20">
        <f t="shared" si="3"/>
        <v>28.73</v>
      </c>
      <c r="U6" s="20">
        <f t="shared" si="3"/>
        <v>1374.14</v>
      </c>
      <c r="V6" s="20">
        <f t="shared" si="3"/>
        <v>34905</v>
      </c>
      <c r="W6" s="20">
        <f t="shared" si="3"/>
        <v>6.65</v>
      </c>
      <c r="X6" s="20">
        <f t="shared" si="3"/>
        <v>5248.87</v>
      </c>
      <c r="Y6" s="21">
        <f>IF(Y7="",NA(),Y7)</f>
        <v>108.76</v>
      </c>
      <c r="Z6" s="21">
        <f t="shared" ref="Z6:AH6" si="4">IF(Z7="",NA(),Z7)</f>
        <v>113.08</v>
      </c>
      <c r="AA6" s="21">
        <f t="shared" si="4"/>
        <v>110.34</v>
      </c>
      <c r="AB6" s="21">
        <f t="shared" si="4"/>
        <v>107.33</v>
      </c>
      <c r="AC6" s="21">
        <f t="shared" si="4"/>
        <v>106.16</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773.82</v>
      </c>
      <c r="AV6" s="21">
        <f t="shared" ref="AV6:BD6" si="6">IF(AV7="",NA(),AV7)</f>
        <v>871.21</v>
      </c>
      <c r="AW6" s="21">
        <f t="shared" si="6"/>
        <v>622.07000000000005</v>
      </c>
      <c r="AX6" s="21">
        <f t="shared" si="6"/>
        <v>869.64</v>
      </c>
      <c r="AY6" s="21">
        <f t="shared" si="6"/>
        <v>753.58</v>
      </c>
      <c r="AZ6" s="21">
        <f t="shared" si="6"/>
        <v>67.86</v>
      </c>
      <c r="BA6" s="21">
        <f t="shared" si="6"/>
        <v>72.92</v>
      </c>
      <c r="BB6" s="21">
        <f t="shared" si="6"/>
        <v>81.19</v>
      </c>
      <c r="BC6" s="21">
        <f t="shared" si="6"/>
        <v>85.86</v>
      </c>
      <c r="BD6" s="21">
        <f t="shared" si="6"/>
        <v>94.74</v>
      </c>
      <c r="BE6" s="20" t="str">
        <f>IF(BE7="","",IF(BE7="-","【-】","【"&amp;SUBSTITUTE(TEXT(BE7,"#,##0.00"),"-","△")&amp;"】"))</f>
        <v>【82.75】</v>
      </c>
      <c r="BF6" s="21">
        <f>IF(BF7="",NA(),BF7)</f>
        <v>410.76</v>
      </c>
      <c r="BG6" s="21">
        <f t="shared" ref="BG6:BO6" si="7">IF(BG7="",NA(),BG7)</f>
        <v>417.12</v>
      </c>
      <c r="BH6" s="21">
        <f t="shared" si="7"/>
        <v>416.29</v>
      </c>
      <c r="BI6" s="21">
        <f t="shared" si="7"/>
        <v>418.16</v>
      </c>
      <c r="BJ6" s="21">
        <f t="shared" si="7"/>
        <v>411.63</v>
      </c>
      <c r="BK6" s="21">
        <f t="shared" si="7"/>
        <v>709.4</v>
      </c>
      <c r="BL6" s="21">
        <f t="shared" si="7"/>
        <v>734.47</v>
      </c>
      <c r="BM6" s="21">
        <f t="shared" si="7"/>
        <v>720.89</v>
      </c>
      <c r="BN6" s="21">
        <f t="shared" si="7"/>
        <v>676.93</v>
      </c>
      <c r="BO6" s="21">
        <f t="shared" si="7"/>
        <v>635.88</v>
      </c>
      <c r="BP6" s="20" t="str">
        <f>IF(BP7="","",IF(BP7="-","【-】","【"&amp;SUBSTITUTE(TEXT(BP7,"#,##0.00"),"-","△")&amp;"】"))</f>
        <v>【602.56】</v>
      </c>
      <c r="BQ6" s="21">
        <f>IF(BQ7="",NA(),BQ7)</f>
        <v>103.29</v>
      </c>
      <c r="BR6" s="21">
        <f t="shared" ref="BR6:BZ6" si="8">IF(BR7="",NA(),BR7)</f>
        <v>104.64</v>
      </c>
      <c r="BS6" s="21">
        <f t="shared" si="8"/>
        <v>105.25</v>
      </c>
      <c r="BT6" s="21">
        <f t="shared" si="8"/>
        <v>120.11</v>
      </c>
      <c r="BU6" s="21">
        <f t="shared" si="8"/>
        <v>118.11</v>
      </c>
      <c r="BV6" s="21">
        <f t="shared" si="8"/>
        <v>91.14</v>
      </c>
      <c r="BW6" s="21">
        <f t="shared" si="8"/>
        <v>90.69</v>
      </c>
      <c r="BX6" s="21">
        <f t="shared" si="8"/>
        <v>90.5</v>
      </c>
      <c r="BY6" s="21">
        <f t="shared" si="8"/>
        <v>92.66</v>
      </c>
      <c r="BZ6" s="21">
        <f t="shared" si="8"/>
        <v>93.49</v>
      </c>
      <c r="CA6" s="20" t="str">
        <f>IF(CA7="","",IF(CA7="-","【-】","【"&amp;SUBSTITUTE(TEXT(CA7,"#,##0.00"),"-","△")&amp;"】"))</f>
        <v>【97.94】</v>
      </c>
      <c r="CB6" s="21">
        <f>IF(CB7="",NA(),CB7)</f>
        <v>169.42</v>
      </c>
      <c r="CC6" s="21">
        <f t="shared" ref="CC6:CK6" si="9">IF(CC7="",NA(),CC7)</f>
        <v>168.59</v>
      </c>
      <c r="CD6" s="21">
        <f t="shared" si="9"/>
        <v>167.26</v>
      </c>
      <c r="CE6" s="21">
        <f t="shared" si="9"/>
        <v>146.47</v>
      </c>
      <c r="CF6" s="21">
        <f t="shared" si="9"/>
        <v>149.29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49.01</v>
      </c>
      <c r="CN6" s="21">
        <f t="shared" ref="CN6:CV6" si="10">IF(CN7="",NA(),CN7)</f>
        <v>52.38</v>
      </c>
      <c r="CO6" s="21">
        <f t="shared" si="10"/>
        <v>50.2</v>
      </c>
      <c r="CP6" s="21">
        <f t="shared" si="10"/>
        <v>48.79</v>
      </c>
      <c r="CQ6" s="21">
        <f t="shared" si="10"/>
        <v>49.4</v>
      </c>
      <c r="CR6" s="21">
        <f t="shared" si="10"/>
        <v>60.78</v>
      </c>
      <c r="CS6" s="21">
        <f t="shared" si="10"/>
        <v>59.96</v>
      </c>
      <c r="CT6" s="21">
        <f t="shared" si="10"/>
        <v>59.9</v>
      </c>
      <c r="CU6" s="21">
        <f t="shared" si="10"/>
        <v>60.13</v>
      </c>
      <c r="CV6" s="21">
        <f t="shared" si="10"/>
        <v>62.51</v>
      </c>
      <c r="CW6" s="20" t="str">
        <f>IF(CW7="","",IF(CW7="-","【-】","【"&amp;SUBSTITUTE(TEXT(CW7,"#,##0.00"),"-","△")&amp;"】"))</f>
        <v>【60.13】</v>
      </c>
      <c r="CX6" s="21">
        <f>IF(CX7="",NA(),CX7)</f>
        <v>99.71</v>
      </c>
      <c r="CY6" s="21">
        <f t="shared" ref="CY6:DG6" si="11">IF(CY7="",NA(),CY7)</f>
        <v>99.71</v>
      </c>
      <c r="CZ6" s="21">
        <f t="shared" si="11"/>
        <v>99.73</v>
      </c>
      <c r="DA6" s="21">
        <f t="shared" si="11"/>
        <v>99.73</v>
      </c>
      <c r="DB6" s="21">
        <f t="shared" si="11"/>
        <v>99.76</v>
      </c>
      <c r="DC6" s="21">
        <f t="shared" si="11"/>
        <v>94.17</v>
      </c>
      <c r="DD6" s="21">
        <f t="shared" si="11"/>
        <v>94.27</v>
      </c>
      <c r="DE6" s="21">
        <f t="shared" si="11"/>
        <v>94.46</v>
      </c>
      <c r="DF6" s="21">
        <f t="shared" si="11"/>
        <v>94.37</v>
      </c>
      <c r="DG6" s="21">
        <f t="shared" si="11"/>
        <v>94.61</v>
      </c>
      <c r="DH6" s="20" t="str">
        <f>IF(DH7="","",IF(DH7="-","【-】","【"&amp;SUBSTITUTE(TEXT(DH7,"#,##0.00"),"-","△")&amp;"】"))</f>
        <v>【96.00】</v>
      </c>
      <c r="DI6" s="21">
        <f>IF(DI7="",NA(),DI7)</f>
        <v>55.69</v>
      </c>
      <c r="DJ6" s="21">
        <f t="shared" ref="DJ6:DR6" si="12">IF(DJ7="",NA(),DJ7)</f>
        <v>57.06</v>
      </c>
      <c r="DK6" s="21">
        <f t="shared" si="12"/>
        <v>57.76</v>
      </c>
      <c r="DL6" s="21">
        <f t="shared" si="12"/>
        <v>59.16</v>
      </c>
      <c r="DM6" s="21">
        <f t="shared" si="12"/>
        <v>60.69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1">
        <f>IF(EE7="",NA(),EE7)</f>
        <v>0.05</v>
      </c>
      <c r="EF6" s="21">
        <f t="shared" ref="EF6:EN6" si="14">IF(EF7="",NA(),EF7)</f>
        <v>0.01</v>
      </c>
      <c r="EG6" s="21">
        <f t="shared" si="14"/>
        <v>0.66</v>
      </c>
      <c r="EH6" s="21">
        <f t="shared" si="14"/>
        <v>0.35</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423076</v>
      </c>
      <c r="D7" s="23">
        <v>46</v>
      </c>
      <c r="E7" s="23">
        <v>17</v>
      </c>
      <c r="F7" s="23">
        <v>1</v>
      </c>
      <c r="G7" s="23">
        <v>0</v>
      </c>
      <c r="H7" s="23" t="s">
        <v>96</v>
      </c>
      <c r="I7" s="23" t="s">
        <v>97</v>
      </c>
      <c r="J7" s="23" t="s">
        <v>98</v>
      </c>
      <c r="K7" s="23" t="s">
        <v>99</v>
      </c>
      <c r="L7" s="23" t="s">
        <v>100</v>
      </c>
      <c r="M7" s="23" t="s">
        <v>101</v>
      </c>
      <c r="N7" s="24" t="s">
        <v>102</v>
      </c>
      <c r="O7" s="24">
        <v>77.44</v>
      </c>
      <c r="P7" s="24">
        <v>88.89</v>
      </c>
      <c r="Q7" s="24">
        <v>98.36</v>
      </c>
      <c r="R7" s="24">
        <v>3256</v>
      </c>
      <c r="S7" s="24">
        <v>39479</v>
      </c>
      <c r="T7" s="24">
        <v>28.73</v>
      </c>
      <c r="U7" s="24">
        <v>1374.14</v>
      </c>
      <c r="V7" s="24">
        <v>34905</v>
      </c>
      <c r="W7" s="24">
        <v>6.65</v>
      </c>
      <c r="X7" s="24">
        <v>5248.87</v>
      </c>
      <c r="Y7" s="24">
        <v>108.76</v>
      </c>
      <c r="Z7" s="24">
        <v>113.08</v>
      </c>
      <c r="AA7" s="24">
        <v>110.34</v>
      </c>
      <c r="AB7" s="24">
        <v>107.33</v>
      </c>
      <c r="AC7" s="24">
        <v>106.16</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773.82</v>
      </c>
      <c r="AV7" s="24">
        <v>871.21</v>
      </c>
      <c r="AW7" s="24">
        <v>622.07000000000005</v>
      </c>
      <c r="AX7" s="24">
        <v>869.64</v>
      </c>
      <c r="AY7" s="24">
        <v>753.58</v>
      </c>
      <c r="AZ7" s="24">
        <v>67.86</v>
      </c>
      <c r="BA7" s="24">
        <v>72.92</v>
      </c>
      <c r="BB7" s="24">
        <v>81.19</v>
      </c>
      <c r="BC7" s="24">
        <v>85.86</v>
      </c>
      <c r="BD7" s="24">
        <v>94.74</v>
      </c>
      <c r="BE7" s="24">
        <v>82.75</v>
      </c>
      <c r="BF7" s="24">
        <v>410.76</v>
      </c>
      <c r="BG7" s="24">
        <v>417.12</v>
      </c>
      <c r="BH7" s="24">
        <v>416.29</v>
      </c>
      <c r="BI7" s="24">
        <v>418.16</v>
      </c>
      <c r="BJ7" s="24">
        <v>411.63</v>
      </c>
      <c r="BK7" s="24">
        <v>709.4</v>
      </c>
      <c r="BL7" s="24">
        <v>734.47</v>
      </c>
      <c r="BM7" s="24">
        <v>720.89</v>
      </c>
      <c r="BN7" s="24">
        <v>676.93</v>
      </c>
      <c r="BO7" s="24">
        <v>635.88</v>
      </c>
      <c r="BP7" s="24">
        <v>602.55999999999995</v>
      </c>
      <c r="BQ7" s="24">
        <v>103.29</v>
      </c>
      <c r="BR7" s="24">
        <v>104.64</v>
      </c>
      <c r="BS7" s="24">
        <v>105.25</v>
      </c>
      <c r="BT7" s="24">
        <v>120.11</v>
      </c>
      <c r="BU7" s="24">
        <v>118.11</v>
      </c>
      <c r="BV7" s="24">
        <v>91.14</v>
      </c>
      <c r="BW7" s="24">
        <v>90.69</v>
      </c>
      <c r="BX7" s="24">
        <v>90.5</v>
      </c>
      <c r="BY7" s="24">
        <v>92.66</v>
      </c>
      <c r="BZ7" s="24">
        <v>93.49</v>
      </c>
      <c r="CA7" s="24">
        <v>97.94</v>
      </c>
      <c r="CB7" s="24">
        <v>169.42</v>
      </c>
      <c r="CC7" s="24">
        <v>168.59</v>
      </c>
      <c r="CD7" s="24">
        <v>167.26</v>
      </c>
      <c r="CE7" s="24">
        <v>146.47</v>
      </c>
      <c r="CF7" s="24">
        <v>149.29</v>
      </c>
      <c r="CG7" s="24">
        <v>136.86000000000001</v>
      </c>
      <c r="CH7" s="24">
        <v>138.52000000000001</v>
      </c>
      <c r="CI7" s="24">
        <v>138.66999999999999</v>
      </c>
      <c r="CJ7" s="24">
        <v>139.12</v>
      </c>
      <c r="CK7" s="24">
        <v>141.68</v>
      </c>
      <c r="CL7" s="24">
        <v>140.97999999999999</v>
      </c>
      <c r="CM7" s="24">
        <v>49.01</v>
      </c>
      <c r="CN7" s="24">
        <v>52.38</v>
      </c>
      <c r="CO7" s="24">
        <v>50.2</v>
      </c>
      <c r="CP7" s="24">
        <v>48.79</v>
      </c>
      <c r="CQ7" s="24">
        <v>49.4</v>
      </c>
      <c r="CR7" s="24">
        <v>60.78</v>
      </c>
      <c r="CS7" s="24">
        <v>59.96</v>
      </c>
      <c r="CT7" s="24">
        <v>59.9</v>
      </c>
      <c r="CU7" s="24">
        <v>60.13</v>
      </c>
      <c r="CV7" s="24">
        <v>62.51</v>
      </c>
      <c r="CW7" s="24">
        <v>60.13</v>
      </c>
      <c r="CX7" s="24">
        <v>99.71</v>
      </c>
      <c r="CY7" s="24">
        <v>99.71</v>
      </c>
      <c r="CZ7" s="24">
        <v>99.73</v>
      </c>
      <c r="DA7" s="24">
        <v>99.73</v>
      </c>
      <c r="DB7" s="24">
        <v>99.76</v>
      </c>
      <c r="DC7" s="24">
        <v>94.17</v>
      </c>
      <c r="DD7" s="24">
        <v>94.27</v>
      </c>
      <c r="DE7" s="24">
        <v>94.46</v>
      </c>
      <c r="DF7" s="24">
        <v>94.37</v>
      </c>
      <c r="DG7" s="24">
        <v>94.61</v>
      </c>
      <c r="DH7" s="24">
        <v>96</v>
      </c>
      <c r="DI7" s="24">
        <v>55.69</v>
      </c>
      <c r="DJ7" s="24">
        <v>57.06</v>
      </c>
      <c r="DK7" s="24">
        <v>57.76</v>
      </c>
      <c r="DL7" s="24">
        <v>59.16</v>
      </c>
      <c r="DM7" s="24">
        <v>60.69</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0.05</v>
      </c>
      <c r="EF7" s="24">
        <v>0.01</v>
      </c>
      <c r="EG7" s="24">
        <v>0.66</v>
      </c>
      <c r="EH7" s="24">
        <v>0.35</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川田　優惟</cp:lastModifiedBy>
  <dcterms:created xsi:type="dcterms:W3CDTF">2025-12-23T06:06:02Z</dcterms:created>
  <dcterms:modified xsi:type="dcterms:W3CDTF">2026-02-19T01:24:25Z</dcterms:modified>
  <cp:category/>
</cp:coreProperties>
</file>